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<sst xmlns="http://schemas.openxmlformats.org/spreadsheetml/2006/main" count="128" uniqueCount="116">
  <si>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</si>
  <si>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</si>
  <si>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</si>
  <si>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</si>
  <si>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</si>
  <si>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</si>
  <si>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</si>
  <si>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</si>
  <si>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</si>
  <si>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</si>
  <si>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</si>
  <si>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</si>
  <si>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</si>
  <si>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</si>
  <si>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</si>
  <si>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</si>
  <si>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</si>
  <si>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</si>
  <si>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</si>
  <si>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</si>
  <si>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</si>
  <si>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</si>
  <si>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</si>
  <si>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</si>
  <si>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</si>
  <si>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</si>
  <si>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</si>
  <si>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</si>
  <si>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</si>
  <si>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</si>
  <si>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</si>
  <si>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</si>
  <si>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</si>
  <si>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</si>
  <si>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</si>
  <si>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</si>
  <si>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</si>
  <si>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</si>
  <si>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</si>
  <si>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</si>
  <si>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</si>
  <si>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</si>
  <si>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</si>
  <si>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</si>
  <si>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</si>
  <si>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</si>
  <si>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</si>
  <si>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</si>
  <si>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</si>
  <si>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</si>
  <si>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</si>
  <si>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</si>
  <si>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</si>
  <si>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</si>
  <si>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</si>
  <si>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</si>
  <si>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</si>
  <si>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</si>
  <si>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</si>
  <si>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</si>
  <si>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</si>
  <si>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</si>
  <si>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</si>
  <si>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</si>
  <si>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</si>
  <si>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</si>
  <si>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</si>
  <si>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</si>
  <si>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</si>
  <si>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</si>
  <si>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</si>
  <si>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</si>
  <si>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</si>
  <si>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</si>
  <si>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</si>
  <si>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</si>
  <si>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</si>
  <si>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</si>
  <si>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</si>
  <si>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</si>
  <si>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</si>
  <si>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</si>
  <si>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</si>
  <si>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</si>
  <si>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</si>
  <si>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</si>
  <si>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</si>
  <si>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</si>
  <si>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</si>
  <si>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</si>
  <si>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</si>
  <si>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</si>
  <si>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</si>
  <si>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</si>
  <si>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</si>
  <si>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</si>
  <si>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</si>
  <si>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</si>
  <si>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</si>
  <si>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Triglyserid</t>
  </si>
  <si>
    <t>TRIGL (05171407190)</t>
  </si>
  <si>
    <t>TRIGL i romtemperatur</t>
  </si>
  <si>
    <t>Enzymatisk kolorimetrisk analyse.</t>
  </si>
  <si>
    <t xml:space="preserve">Alliquotert og satt lysbeskyttet i frys frem til analysering. Siste alliquot (168 timer) ble ikke fryst, denne ble analysert 168-171 timer etter prøvetaking. 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</si>
  <si>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</si>
  <si>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</si>
  <si>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</si>
  <si>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</si>
  <si>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</si>
  <si>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</si>
  <si>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Ved gjennomgang av resultater i MBKs fagnettverksmøte 07.09.2016 konkluderte vi med følgende holdbarhet ved romtemperatur:</t>
  </si>
  <si>
    <t>Aase Nilsen, Christina Berg Larsen, Laila Fure</t>
  </si>
  <si>
    <t xml:space="preserve">3 døgn. </t>
  </si>
  <si>
    <t>Triglyserid og holdbarhet ved 15 - 25 C:</t>
  </si>
  <si>
    <t>Roche cobas 8000, c702</t>
  </si>
  <si>
    <t xml:space="preserve">Roche har ikke oppgitt holdbarhet for serumprøver ved oppbevaring i romtemperatur, kun holdbarhet ved 2 - 8 C som er satt til 5 - 7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</si>
</sst>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24381914"/>
        <c:axId val="18110635"/>
      </c:scatterChart>
      <c:val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crossBetween val="midCat"/>
        <c:dispUnits/>
      </c:val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91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2.724901302608049</c:v>
                  </c:pt>
                  <c:pt idx="2">
                    <c:v>1.2364442073786397</c:v>
                  </c:pt>
                  <c:pt idx="3">
                    <c:v>2.068294656661756</c:v>
                  </c:pt>
                  <c:pt idx="4">
                    <c:v>2.5391806136050015</c:v>
                  </c:pt>
                  <c:pt idx="5">
                    <c:v>2.6184107785678203</c:v>
                  </c:pt>
                  <c:pt idx="6">
                    <c:v>3.6473579805653302</c:v>
                  </c:pt>
                  <c:pt idx="7">
                    <c:v>4.691385630585443</c:v>
                  </c:pt>
                  <c:pt idx="8">
                    <c:v>5.93266800050486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2.724901302608049</c:v>
                  </c:pt>
                  <c:pt idx="2">
                    <c:v>1.2364442073786397</c:v>
                  </c:pt>
                  <c:pt idx="3">
                    <c:v>2.068294656661756</c:v>
                  </c:pt>
                  <c:pt idx="4">
                    <c:v>2.5391806136050015</c:v>
                  </c:pt>
                  <c:pt idx="5">
                    <c:v>2.6184107785678203</c:v>
                  </c:pt>
                  <c:pt idx="6">
                    <c:v>3.6473579805653302</c:v>
                  </c:pt>
                  <c:pt idx="7">
                    <c:v>4.691385630585443</c:v>
                  </c:pt>
                  <c:pt idx="8">
                    <c:v>5.93266800050486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28777988"/>
        <c:axId val="57675301"/>
      </c:scatterChart>
      <c:valAx>
        <c:axId val="2877798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crossBetween val="midCat"/>
        <c:dispUnits/>
      </c:valAx>
      <c:valAx>
        <c:axId val="57675301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58575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13" sqref="D13:I13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114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25">
      <selection activeCell="F90" sqref="F90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6.6</v>
      </c>
      <c r="C3" s="18" t="s">
        <v>25</v>
      </c>
      <c r="D3" s="17"/>
      <c r="E3" s="7">
        <v>13.2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1.006</v>
      </c>
      <c r="C8" s="64">
        <v>0.997</v>
      </c>
      <c r="D8" s="64">
        <v>1.008</v>
      </c>
      <c r="E8" s="64">
        <v>1.009</v>
      </c>
      <c r="F8" s="64">
        <v>1.045</v>
      </c>
      <c r="G8" s="64">
        <v>1.043</v>
      </c>
      <c r="H8" s="64">
        <v>1.057</v>
      </c>
      <c r="I8" s="64">
        <v>1.011</v>
      </c>
      <c r="J8" s="64">
        <v>1.082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0.862</v>
      </c>
      <c r="C9" s="64">
        <v>0.864</v>
      </c>
      <c r="D9" s="64">
        <v>0.877</v>
      </c>
      <c r="E9" s="64">
        <v>0.926</v>
      </c>
      <c r="F9" s="64">
        <v>0.913</v>
      </c>
      <c r="G9" s="64">
        <v>0.913</v>
      </c>
      <c r="H9" s="64">
        <v>0.959</v>
      </c>
      <c r="I9" s="64">
        <v>0.971</v>
      </c>
      <c r="J9" s="64">
        <v>0.943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1.601</v>
      </c>
      <c r="C10" s="64">
        <v>1.628</v>
      </c>
      <c r="D10" s="64">
        <v>1.652</v>
      </c>
      <c r="E10" s="64">
        <v>1.689</v>
      </c>
      <c r="F10" s="64">
        <v>1.647</v>
      </c>
      <c r="G10" s="64">
        <v>1.665</v>
      </c>
      <c r="H10" s="64">
        <v>1.623</v>
      </c>
      <c r="I10" s="64">
        <v>1.685</v>
      </c>
      <c r="J10" s="64">
        <v>1.687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0.663</v>
      </c>
      <c r="C11" s="64">
        <v>0.721</v>
      </c>
      <c r="D11" s="64">
        <v>0.709</v>
      </c>
      <c r="E11" s="64">
        <v>0.713</v>
      </c>
      <c r="F11" s="64">
        <v>0.732</v>
      </c>
      <c r="G11" s="64">
        <v>0.74</v>
      </c>
      <c r="H11" s="64">
        <v>0.767</v>
      </c>
      <c r="I11" s="64">
        <v>0.789</v>
      </c>
      <c r="J11" s="64">
        <v>0.792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1.354</v>
      </c>
      <c r="C12" s="64">
        <v>1.382</v>
      </c>
      <c r="D12" s="64">
        <v>1.407</v>
      </c>
      <c r="E12" s="64">
        <v>1.393</v>
      </c>
      <c r="F12" s="64">
        <v>1.445</v>
      </c>
      <c r="G12" s="64">
        <v>1.425</v>
      </c>
      <c r="H12" s="64">
        <v>1.491</v>
      </c>
      <c r="I12" s="64">
        <v>1.506</v>
      </c>
      <c r="J12" s="64">
        <v>1.465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0.385</v>
      </c>
      <c r="C13" s="64">
        <v>0.371</v>
      </c>
      <c r="D13" s="64">
        <v>0.404</v>
      </c>
      <c r="E13" s="64">
        <v>0.422</v>
      </c>
      <c r="F13" s="64">
        <v>0.434</v>
      </c>
      <c r="G13" s="64">
        <v>0.439</v>
      </c>
      <c r="H13" s="64">
        <v>0.469</v>
      </c>
      <c r="I13" s="64">
        <v>0.477</v>
      </c>
      <c r="J13" s="64">
        <v>0.532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0.794</v>
      </c>
      <c r="C14" s="64">
        <v>0.805</v>
      </c>
      <c r="D14" s="64">
        <v>0.825</v>
      </c>
      <c r="E14" s="64">
        <v>0.85</v>
      </c>
      <c r="F14" s="64">
        <v>0.872</v>
      </c>
      <c r="G14" s="64">
        <v>0.882</v>
      </c>
      <c r="H14" s="64">
        <v>0.903</v>
      </c>
      <c r="I14" s="64">
        <v>0.963</v>
      </c>
      <c r="J14" s="64">
        <v>0.988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1.445</v>
      </c>
      <c r="C15" s="64">
        <v>1.443</v>
      </c>
      <c r="D15" s="64">
        <v>1.468</v>
      </c>
      <c r="E15" s="64">
        <v>1.447</v>
      </c>
      <c r="F15" s="64">
        <v>1.434</v>
      </c>
      <c r="G15" s="64">
        <v>1.498</v>
      </c>
      <c r="H15" s="64">
        <v>1.522</v>
      </c>
      <c r="I15" s="64">
        <v>1.506</v>
      </c>
      <c r="J15" s="64">
        <v>1.581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0.735</v>
      </c>
      <c r="C16" s="64">
        <v>0.736</v>
      </c>
      <c r="D16" s="64">
        <v>0.737</v>
      </c>
      <c r="E16" s="64">
        <v>0.75</v>
      </c>
      <c r="F16" s="64">
        <v>0.747</v>
      </c>
      <c r="G16" s="64">
        <v>0.783</v>
      </c>
      <c r="H16" s="64">
        <v>0.841</v>
      </c>
      <c r="I16" s="64">
        <v>0.853</v>
      </c>
      <c r="J16" s="64">
        <v>0.878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0.488</v>
      </c>
      <c r="C17" s="63">
        <v>0.547</v>
      </c>
      <c r="D17" s="63">
        <v>0.508</v>
      </c>
      <c r="E17" s="63">
        <v>0.533</v>
      </c>
      <c r="F17" s="63">
        <v>0.536</v>
      </c>
      <c r="G17" s="63">
        <v>0.564</v>
      </c>
      <c r="H17" s="63">
        <v>0.573</v>
      </c>
      <c r="I17" s="63">
        <v>0.59</v>
      </c>
      <c r="J17" s="63">
        <v>0.59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4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99.10536779324055</v>
      </c>
      <c r="D64" s="25">
        <f aca="true" t="shared" si="2" ref="D64:D73">IF((B8&lt;&gt;0)*ISNUMBER(D8),100*(D8/B8),"")</f>
        <v>100.19880715705764</v>
      </c>
      <c r="E64" s="25">
        <f aca="true" t="shared" si="3" ref="E64:E73">IF((B8&lt;&gt;0)*ISNUMBER(E8),100*(E8/B8),"")</f>
        <v>100.29821073558647</v>
      </c>
      <c r="F64" s="25">
        <f aca="true" t="shared" si="4" ref="F64:F73">IF((B8&lt;&gt;0)*ISNUMBER(F8),100*(F8/B8),"")</f>
        <v>103.87673956262424</v>
      </c>
      <c r="G64" s="25">
        <f aca="true" t="shared" si="5" ref="G64:G73">IF((B8&lt;&gt;0)*ISNUMBER(G8),100*(G8/B8),"")</f>
        <v>103.6779324055666</v>
      </c>
      <c r="H64" s="25">
        <f aca="true" t="shared" si="6" ref="H64:H73">IF((B8&lt;&gt;0)*ISNUMBER(H8),100*(H8/B8),"")</f>
        <v>105.06958250497019</v>
      </c>
      <c r="I64" s="25">
        <f aca="true" t="shared" si="7" ref="I64:I73">IF((B8&lt;&gt;0)*ISNUMBER(I8),100*(I8/B8),"")</f>
        <v>100.49701789264411</v>
      </c>
      <c r="J64" s="25">
        <f aca="true" t="shared" si="8" ref="J64:J73">IF((B8&lt;&gt;0)*ISNUMBER(J8),100*(J8/B8),"")</f>
        <v>107.55467196819086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100.23201856148492</v>
      </c>
      <c r="D65" s="25">
        <f t="shared" si="2"/>
        <v>101.74013921113689</v>
      </c>
      <c r="E65" s="25">
        <f t="shared" si="3"/>
        <v>107.4245939675174</v>
      </c>
      <c r="F65" s="25">
        <f t="shared" si="4"/>
        <v>105.91647331786544</v>
      </c>
      <c r="G65" s="25">
        <f t="shared" si="5"/>
        <v>105.91647331786544</v>
      </c>
      <c r="H65" s="25">
        <f t="shared" si="6"/>
        <v>111.25290023201855</v>
      </c>
      <c r="I65" s="25">
        <f t="shared" si="7"/>
        <v>112.64501160092809</v>
      </c>
      <c r="J65" s="25">
        <f t="shared" si="8"/>
        <v>109.39675174013921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101.68644597126794</v>
      </c>
      <c r="D66" s="25">
        <f t="shared" si="2"/>
        <v>103.18550905683948</v>
      </c>
      <c r="E66" s="25">
        <f t="shared" si="3"/>
        <v>105.49656464709558</v>
      </c>
      <c r="F66" s="25">
        <f t="shared" si="4"/>
        <v>102.87320424734541</v>
      </c>
      <c r="G66" s="25">
        <f t="shared" si="5"/>
        <v>103.99750156152405</v>
      </c>
      <c r="H66" s="25">
        <f t="shared" si="6"/>
        <v>101.3741411617739</v>
      </c>
      <c r="I66" s="25">
        <f t="shared" si="7"/>
        <v>105.24672079950032</v>
      </c>
      <c r="J66" s="25">
        <f t="shared" si="8"/>
        <v>105.37164272329795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108.74811463046757</v>
      </c>
      <c r="D67" s="25">
        <f t="shared" si="2"/>
        <v>106.93815987933635</v>
      </c>
      <c r="E67" s="25">
        <f t="shared" si="3"/>
        <v>107.54147812971343</v>
      </c>
      <c r="F67" s="25">
        <f t="shared" si="4"/>
        <v>110.40723981900452</v>
      </c>
      <c r="G67" s="25">
        <f t="shared" si="5"/>
        <v>111.61387631975867</v>
      </c>
      <c r="H67" s="25">
        <f t="shared" si="6"/>
        <v>115.68627450980391</v>
      </c>
      <c r="I67" s="25">
        <f t="shared" si="7"/>
        <v>119.00452488687783</v>
      </c>
      <c r="J67" s="25">
        <f t="shared" si="8"/>
        <v>119.45701357466064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102.0679468242245</v>
      </c>
      <c r="D68" s="25">
        <f t="shared" si="2"/>
        <v>103.91432791728212</v>
      </c>
      <c r="E68" s="25">
        <f t="shared" si="3"/>
        <v>102.88035450516986</v>
      </c>
      <c r="F68" s="25">
        <f t="shared" si="4"/>
        <v>106.72082717872968</v>
      </c>
      <c r="G68" s="25">
        <f t="shared" si="5"/>
        <v>105.24372230428361</v>
      </c>
      <c r="H68" s="25">
        <f t="shared" si="6"/>
        <v>110.1181683899557</v>
      </c>
      <c r="I68" s="25">
        <f t="shared" si="7"/>
        <v>111.22599704579024</v>
      </c>
      <c r="J68" s="25">
        <f t="shared" si="8"/>
        <v>108.19793205317578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96.36363636363636</v>
      </c>
      <c r="D69" s="25">
        <f t="shared" si="2"/>
        <v>104.93506493506494</v>
      </c>
      <c r="E69" s="25">
        <f t="shared" si="3"/>
        <v>109.6103896103896</v>
      </c>
      <c r="F69" s="25">
        <f t="shared" si="4"/>
        <v>112.72727272727272</v>
      </c>
      <c r="G69" s="25">
        <f t="shared" si="5"/>
        <v>114.02597402597404</v>
      </c>
      <c r="H69" s="25">
        <f t="shared" si="6"/>
        <v>121.8181818181818</v>
      </c>
      <c r="I69" s="25">
        <f t="shared" si="7"/>
        <v>123.89610389610388</v>
      </c>
      <c r="J69" s="25">
        <f t="shared" si="8"/>
        <v>138.1818181818182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101.3853904282116</v>
      </c>
      <c r="D70" s="25">
        <f t="shared" si="2"/>
        <v>103.90428211586902</v>
      </c>
      <c r="E70" s="25">
        <f t="shared" si="3"/>
        <v>107.0528967254408</v>
      </c>
      <c r="F70" s="25">
        <f t="shared" si="4"/>
        <v>109.82367758186398</v>
      </c>
      <c r="G70" s="25">
        <f t="shared" si="5"/>
        <v>111.08312342569269</v>
      </c>
      <c r="H70" s="25">
        <f t="shared" si="6"/>
        <v>113.727959697733</v>
      </c>
      <c r="I70" s="25">
        <f t="shared" si="7"/>
        <v>121.28463476070527</v>
      </c>
      <c r="J70" s="25">
        <f t="shared" si="8"/>
        <v>124.43324937027707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99.86159169550173</v>
      </c>
      <c r="D71" s="25">
        <f t="shared" si="2"/>
        <v>101.5916955017301</v>
      </c>
      <c r="E71" s="25">
        <f t="shared" si="3"/>
        <v>100.13840830449827</v>
      </c>
      <c r="F71" s="25">
        <f t="shared" si="4"/>
        <v>99.2387543252595</v>
      </c>
      <c r="G71" s="25">
        <f t="shared" si="5"/>
        <v>103.66782006920414</v>
      </c>
      <c r="H71" s="25">
        <f t="shared" si="6"/>
        <v>105.32871972318338</v>
      </c>
      <c r="I71" s="25">
        <f t="shared" si="7"/>
        <v>104.22145328719724</v>
      </c>
      <c r="J71" s="25">
        <f t="shared" si="8"/>
        <v>109.41176470588235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100.13605442176872</v>
      </c>
      <c r="D72" s="25">
        <f t="shared" si="2"/>
        <v>100.27210884353741</v>
      </c>
      <c r="E72" s="25">
        <f t="shared" si="3"/>
        <v>102.04081632653062</v>
      </c>
      <c r="F72" s="25">
        <f t="shared" si="4"/>
        <v>101.63265306122449</v>
      </c>
      <c r="G72" s="25">
        <f t="shared" si="5"/>
        <v>106.53061224489797</v>
      </c>
      <c r="H72" s="25">
        <f t="shared" si="6"/>
        <v>114.421768707483</v>
      </c>
      <c r="I72" s="25">
        <f t="shared" si="7"/>
        <v>116.05442176870748</v>
      </c>
      <c r="J72" s="25">
        <f t="shared" si="8"/>
        <v>119.45578231292518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112.09016393442623</v>
      </c>
      <c r="D73" s="25">
        <f t="shared" si="2"/>
        <v>104.0983606557377</v>
      </c>
      <c r="E73" s="25">
        <f t="shared" si="3"/>
        <v>109.22131147540985</v>
      </c>
      <c r="F73" s="25">
        <f t="shared" si="4"/>
        <v>109.8360655737705</v>
      </c>
      <c r="G73" s="25">
        <f t="shared" si="5"/>
        <v>115.57377049180326</v>
      </c>
      <c r="H73" s="25">
        <f t="shared" si="6"/>
        <v>117.41803278688523</v>
      </c>
      <c r="I73" s="25">
        <f t="shared" si="7"/>
        <v>120.9016393442623</v>
      </c>
      <c r="J73" s="25">
        <f t="shared" si="8"/>
        <v>120.9016393442623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102.167673062423</v>
      </c>
      <c r="D114" s="26">
        <f t="shared" si="27"/>
        <v>103.07784552735916</v>
      </c>
      <c r="E114" s="26">
        <f t="shared" si="27"/>
        <v>105.17050244273518</v>
      </c>
      <c r="F114" s="26">
        <f t="shared" si="27"/>
        <v>106.30529073949606</v>
      </c>
      <c r="G114" s="26">
        <f t="shared" si="27"/>
        <v>108.13308061665705</v>
      </c>
      <c r="H114" s="26">
        <f t="shared" si="27"/>
        <v>111.62157295319885</v>
      </c>
      <c r="I114" s="26">
        <f>IF(I115&gt;0,AVERAGE(I64:I113),"")</f>
        <v>113.49775252827166</v>
      </c>
      <c r="J114" s="26">
        <f>IF(J115&gt;0,AVERAGE(J64:J113),"")</f>
        <v>116.23622659746295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4.700689391195884</v>
      </c>
      <c r="D116" s="26">
        <f t="shared" si="29"/>
        <v>2.132972729275544</v>
      </c>
      <c r="E116" s="26">
        <f t="shared" si="29"/>
        <v>3.567986385830403</v>
      </c>
      <c r="F116" s="26">
        <f t="shared" si="29"/>
        <v>4.380305210056318</v>
      </c>
      <c r="G116" s="26">
        <f t="shared" si="29"/>
        <v>4.5169840672123405</v>
      </c>
      <c r="H116" s="26">
        <f t="shared" si="29"/>
        <v>6.292006594413982</v>
      </c>
      <c r="I116" s="26">
        <f>IF(I115&gt;0,STDEV(I64:I113),"")</f>
        <v>8.093044193048295</v>
      </c>
      <c r="J116" s="26">
        <f>IF(J115&gt;0,STDEV(J64:J113),"")</f>
        <v>10.234363169326086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1.4864885049169243</v>
      </c>
      <c r="D117" s="26">
        <f t="shared" si="30"/>
        <v>0.6745052011536429</v>
      </c>
      <c r="E117" s="26">
        <f t="shared" si="30"/>
        <v>1.12829636396964</v>
      </c>
      <c r="F117" s="26">
        <f t="shared" si="30"/>
        <v>1.3851741310480254</v>
      </c>
      <c r="G117" s="26">
        <f t="shared" si="30"/>
        <v>1.4283957807082088</v>
      </c>
      <c r="H117" s="26">
        <f t="shared" si="30"/>
        <v>1.9897071891147458</v>
      </c>
      <c r="I117" s="26">
        <f>IF(I115&gt;0,I116/SQRT(I115),"")</f>
        <v>2.559245285443205</v>
      </c>
      <c r="J117" s="26">
        <f>IF(J115&gt;0,J116/SQRT(J115),"")</f>
        <v>3.236389801640993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2.724901302608049</v>
      </c>
      <c r="D119" s="26">
        <f t="shared" si="32"/>
        <v>1.2364442073786397</v>
      </c>
      <c r="E119" s="26">
        <f t="shared" si="32"/>
        <v>2.068294656661756</v>
      </c>
      <c r="F119" s="26">
        <f t="shared" si="32"/>
        <v>2.5391806136050015</v>
      </c>
      <c r="G119" s="26">
        <f t="shared" si="32"/>
        <v>2.6184107785678203</v>
      </c>
      <c r="H119" s="26">
        <f t="shared" si="32"/>
        <v>3.6473579805653302</v>
      </c>
      <c r="I119" s="26">
        <f>IF(I115&gt;2,I118*I117,"")</f>
        <v>4.691385630585443</v>
      </c>
      <c r="J119" s="26">
        <f>IF(J115&gt;2,J118*J117,"")</f>
        <v>5.93266800050486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96.36363636363636</v>
      </c>
      <c r="D120" s="26">
        <f t="shared" si="33"/>
        <v>100.19880715705764</v>
      </c>
      <c r="E120" s="26">
        <f t="shared" si="33"/>
        <v>100.13840830449827</v>
      </c>
      <c r="F120" s="26">
        <f t="shared" si="33"/>
        <v>99.2387543252595</v>
      </c>
      <c r="G120" s="26">
        <f t="shared" si="33"/>
        <v>103.66782006920414</v>
      </c>
      <c r="H120" s="26">
        <f t="shared" si="33"/>
        <v>101.3741411617739</v>
      </c>
      <c r="I120" s="26">
        <f t="shared" si="33"/>
        <v>100.49701789264411</v>
      </c>
      <c r="J120" s="26">
        <f t="shared" si="33"/>
        <v>105.37164272329795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112.09016393442623</v>
      </c>
      <c r="D121" s="26">
        <f t="shared" si="34"/>
        <v>106.93815987933635</v>
      </c>
      <c r="E121" s="26">
        <f t="shared" si="34"/>
        <v>109.6103896103896</v>
      </c>
      <c r="F121" s="26">
        <f t="shared" si="34"/>
        <v>112.72727272727272</v>
      </c>
      <c r="G121" s="26">
        <f t="shared" si="34"/>
        <v>115.57377049180326</v>
      </c>
      <c r="H121" s="26">
        <f t="shared" si="34"/>
        <v>121.8181818181818</v>
      </c>
      <c r="I121" s="26">
        <f t="shared" si="34"/>
        <v>123.89610389610388</v>
      </c>
      <c r="J121" s="37">
        <f t="shared" si="34"/>
        <v>138.1818181818182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93.4</v>
      </c>
      <c r="C122" s="38">
        <f>100-B3</f>
        <v>93.4</v>
      </c>
      <c r="D122" s="38">
        <f>100-B3</f>
        <v>93.4</v>
      </c>
      <c r="E122" s="38">
        <f>100-B3</f>
        <v>93.4</v>
      </c>
      <c r="F122" s="38">
        <f>100-B3</f>
        <v>93.4</v>
      </c>
      <c r="G122" s="38">
        <f>100-B3</f>
        <v>93.4</v>
      </c>
      <c r="H122" s="38">
        <f>100-B3</f>
        <v>93.4</v>
      </c>
      <c r="I122" s="38">
        <f>100-B3</f>
        <v>93.4</v>
      </c>
      <c r="J122" s="38">
        <f>100-B3</f>
        <v>93.4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106.6</v>
      </c>
      <c r="C123" s="24">
        <f>100+B3</f>
        <v>106.6</v>
      </c>
      <c r="D123" s="24">
        <f>100+B3</f>
        <v>106.6</v>
      </c>
      <c r="E123" s="24">
        <f>100+B3</f>
        <v>106.6</v>
      </c>
      <c r="F123" s="24">
        <f>100+B3</f>
        <v>106.6</v>
      </c>
      <c r="G123" s="24">
        <f>100+B3</f>
        <v>106.6</v>
      </c>
      <c r="H123" s="24">
        <f>100+B3</f>
        <v>106.6</v>
      </c>
      <c r="I123" s="24">
        <f>100+B3</f>
        <v>106.6</v>
      </c>
      <c r="J123" s="24">
        <f>100+B3</f>
        <v>106.6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86.8</v>
      </c>
      <c r="C124" s="24">
        <f>100-E3</f>
        <v>86.8</v>
      </c>
      <c r="D124" s="24">
        <f>100-E3</f>
        <v>86.8</v>
      </c>
      <c r="E124" s="24">
        <f>100-E3</f>
        <v>86.8</v>
      </c>
      <c r="F124" s="24">
        <f>100-E3</f>
        <v>86.8</v>
      </c>
      <c r="G124" s="24">
        <f>100-E3</f>
        <v>86.8</v>
      </c>
      <c r="H124" s="24">
        <f>100-E3</f>
        <v>86.8</v>
      </c>
      <c r="I124" s="24">
        <f>100-E3</f>
        <v>86.8</v>
      </c>
      <c r="J124" s="39">
        <f>100-E3</f>
        <v>86.8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113.2</v>
      </c>
      <c r="C125" s="41">
        <f>100+E3</f>
        <v>113.2</v>
      </c>
      <c r="D125" s="41">
        <f>100+E3</f>
        <v>113.2</v>
      </c>
      <c r="E125" s="41">
        <f>100+E3</f>
        <v>113.2</v>
      </c>
      <c r="F125" s="41">
        <f>100+E3</f>
        <v>113.2</v>
      </c>
      <c r="G125" s="41">
        <f>100+E3</f>
        <v>113.2</v>
      </c>
      <c r="H125" s="41">
        <f>100+E3</f>
        <v>113.2</v>
      </c>
      <c r="I125" s="41">
        <f>100+E3</f>
        <v>113.2</v>
      </c>
      <c r="J125" s="37">
        <f>100+E3</f>
        <v>113.2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105</v>
      </c>
    </row>
    <row r="27" ht="12.75">
      <c r="B27" s="66" t="s">
        <v>103</v>
      </c>
    </row>
    <row r="28" ht="12.75">
      <c r="B28" s="6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2017-02-21T11:59:30Z</dcterms:modified>
  <cp:category/>
  <cp:version/>
  <cp:contentType/>
  <cp:contentStatus/>
</cp:coreProperties>
</file>